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752"/>
  </bookViews>
  <sheets>
    <sheet name="Cuadro 10 RCN" sheetId="29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29" l="1"/>
  <c r="D104" i="29"/>
  <c r="E103" i="29"/>
  <c r="D103" i="29"/>
  <c r="E102" i="29"/>
  <c r="D102" i="29"/>
  <c r="E101" i="29"/>
  <c r="D101" i="29"/>
  <c r="E100" i="29"/>
  <c r="D100" i="29"/>
  <c r="C99" i="29"/>
  <c r="D99" i="29" s="1"/>
  <c r="B99" i="29"/>
  <c r="E99" i="29" s="1"/>
  <c r="E98" i="29"/>
  <c r="D98" i="29"/>
  <c r="E97" i="29"/>
  <c r="D97" i="29"/>
  <c r="E96" i="29"/>
  <c r="D96" i="29"/>
  <c r="E95" i="29"/>
  <c r="D95" i="29"/>
  <c r="C94" i="29"/>
  <c r="D94" i="29" s="1"/>
  <c r="B94" i="29"/>
  <c r="E94" i="29" s="1"/>
  <c r="C93" i="29"/>
  <c r="B93" i="29"/>
  <c r="E93" i="29" s="1"/>
  <c r="E92" i="29"/>
  <c r="D92" i="29"/>
  <c r="E91" i="29"/>
  <c r="D91" i="29"/>
  <c r="C90" i="29"/>
  <c r="D90" i="29" s="1"/>
  <c r="B90" i="29"/>
  <c r="E90" i="29" s="1"/>
  <c r="E89" i="29"/>
  <c r="D89" i="29"/>
  <c r="E88" i="29"/>
  <c r="D88" i="29"/>
  <c r="E87" i="29"/>
  <c r="D87" i="29"/>
  <c r="E86" i="29"/>
  <c r="D86" i="29"/>
  <c r="C86" i="29"/>
  <c r="B86" i="29"/>
  <c r="E85" i="29"/>
  <c r="D85" i="29"/>
  <c r="E84" i="29"/>
  <c r="D84" i="29"/>
  <c r="E83" i="29"/>
  <c r="D83" i="29"/>
  <c r="E82" i="29"/>
  <c r="D82" i="29"/>
  <c r="C82" i="29"/>
  <c r="B82" i="29"/>
  <c r="C81" i="29"/>
  <c r="D81" i="29" s="1"/>
  <c r="B81" i="29"/>
  <c r="E81" i="29" s="1"/>
  <c r="C80" i="29"/>
  <c r="C78" i="29" s="1"/>
  <c r="B80" i="29"/>
  <c r="B78" i="29" s="1"/>
  <c r="E78" i="29" s="1"/>
  <c r="E79" i="29"/>
  <c r="D79" i="29"/>
  <c r="E77" i="29"/>
  <c r="D77" i="29"/>
  <c r="E76" i="29"/>
  <c r="D76" i="29"/>
  <c r="E75" i="29"/>
  <c r="D75" i="29"/>
  <c r="E74" i="29"/>
  <c r="D74" i="29"/>
  <c r="E73" i="29"/>
  <c r="D73" i="29"/>
  <c r="C73" i="29"/>
  <c r="B73" i="29"/>
  <c r="E72" i="29"/>
  <c r="D72" i="29"/>
  <c r="E71" i="29"/>
  <c r="D71" i="29"/>
  <c r="E70" i="29"/>
  <c r="D70" i="29"/>
  <c r="E69" i="29"/>
  <c r="D69" i="29"/>
  <c r="C69" i="29"/>
  <c r="B69" i="29"/>
  <c r="E68" i="29"/>
  <c r="D68" i="29"/>
  <c r="C67" i="29"/>
  <c r="D67" i="29" s="1"/>
  <c r="B67" i="29"/>
  <c r="E67" i="29" s="1"/>
  <c r="E66" i="29"/>
  <c r="D66" i="29"/>
  <c r="E65" i="29"/>
  <c r="D65" i="29"/>
  <c r="E64" i="29"/>
  <c r="D64" i="29"/>
  <c r="E63" i="29"/>
  <c r="C63" i="29"/>
  <c r="D63" i="29" s="1"/>
  <c r="B63" i="29"/>
  <c r="E62" i="29"/>
  <c r="D62" i="29"/>
  <c r="C61" i="29"/>
  <c r="C60" i="29" s="1"/>
  <c r="D60" i="29" s="1"/>
  <c r="B61" i="29"/>
  <c r="B60" i="29" s="1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C48" i="29"/>
  <c r="D48" i="29" s="1"/>
  <c r="B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C36" i="29"/>
  <c r="D36" i="29" s="1"/>
  <c r="B36" i="29"/>
  <c r="E36" i="29" s="1"/>
  <c r="C35" i="29"/>
  <c r="D35" i="29" s="1"/>
  <c r="B35" i="29"/>
  <c r="E35" i="29" s="1"/>
  <c r="E34" i="29"/>
  <c r="D34" i="29"/>
  <c r="E33" i="29"/>
  <c r="D33" i="29"/>
  <c r="E32" i="29"/>
  <c r="D32" i="29"/>
  <c r="E31" i="29"/>
  <c r="D31" i="29"/>
  <c r="C30" i="29"/>
  <c r="C23" i="29" s="1"/>
  <c r="B30" i="29"/>
  <c r="B23" i="29" s="1"/>
  <c r="E29" i="29"/>
  <c r="D29" i="29"/>
  <c r="E28" i="29"/>
  <c r="D28" i="29"/>
  <c r="E27" i="29"/>
  <c r="D27" i="29"/>
  <c r="E26" i="29"/>
  <c r="D26" i="29"/>
  <c r="C25" i="29"/>
  <c r="C24" i="29" s="1"/>
  <c r="B25" i="29"/>
  <c r="B24" i="29" s="1"/>
  <c r="E24" i="29" s="1"/>
  <c r="C22" i="29"/>
  <c r="C21" i="29" s="1"/>
  <c r="B22" i="29"/>
  <c r="B21" i="29" s="1"/>
  <c r="E21" i="29" s="1"/>
  <c r="C19" i="29"/>
  <c r="C16" i="29"/>
  <c r="E23" i="29" l="1"/>
  <c r="B20" i="29"/>
  <c r="D21" i="29"/>
  <c r="D23" i="29"/>
  <c r="C20" i="29"/>
  <c r="E60" i="29"/>
  <c r="D24" i="29"/>
  <c r="D78" i="29"/>
  <c r="C18" i="29"/>
  <c r="D19" i="29"/>
  <c r="D22" i="29"/>
  <c r="D25" i="29"/>
  <c r="D30" i="29"/>
  <c r="D61" i="29"/>
  <c r="E22" i="29"/>
  <c r="E25" i="29"/>
  <c r="E30" i="29"/>
  <c r="E61" i="29"/>
  <c r="B19" i="29"/>
  <c r="D80" i="29"/>
  <c r="D93" i="29"/>
  <c r="E80" i="29"/>
  <c r="B18" i="29" l="1"/>
  <c r="E18" i="29" s="1"/>
  <c r="E19" i="29"/>
  <c r="B16" i="29"/>
  <c r="D20" i="29"/>
  <c r="C17" i="29"/>
  <c r="E20" i="29"/>
  <c r="B17" i="29"/>
  <c r="E17" i="29" s="1"/>
  <c r="D17" i="29" l="1"/>
  <c r="C15" i="29"/>
  <c r="B15" i="29"/>
  <c r="E16" i="29"/>
  <c r="D16" i="29"/>
  <c r="D18" i="29"/>
  <c r="E15" i="29" l="1"/>
  <c r="B105" i="29"/>
  <c r="D15" i="29"/>
  <c r="C105" i="29"/>
  <c r="D105" i="29" s="1"/>
  <c r="E105" i="29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<sst xmlns="http://schemas.openxmlformats.org/spreadsheetml/2006/main" count="117" uniqueCount="95">
  <si>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</si>
  <si>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</si>
  <si>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</si>
  <si>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</si>
  <si>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</si>
  <si>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</si>
  <si>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</si>
  <si>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</si>
  <si>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</si>
  <si>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</si>
  <si>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</si>
  <si>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</si>
  <si>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</si>
  <si>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</si>
  <si>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</si>
  <si>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</si>
  <si>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</si>
  <si>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</si>
  <si>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</si>
  <si>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</si>
  <si>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</si>
  <si>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</si>
  <si>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</si>
  <si>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</si>
  <si>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</si>
  <si>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</si>
  <si>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</si>
  <si>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</si>
  <si>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</si>
  <si>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</si>
  <si>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</si>
  <si>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</si>
  <si>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</si>
  <si>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</si>
  <si>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</si>
  <si>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</si>
  <si>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</si>
  <si>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</si>
  <si>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</si>
  <si>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</si>
  <si>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</si>
  <si>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</si>
  <si>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</si>
  <si>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</si>
  <si>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</si>
  <si>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</si>
  <si>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</si>
  <si>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</si>
  <si>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</si>
  <si>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</si>
  <si>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</si>
  <si>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</si>
  <si>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</si>
  <si>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</si>
  <si>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</si>
  <si>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</si>
  <si>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</si>
  <si>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</si>
  <si>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</si>
  <si>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</si>
  <si>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</si>
  <si>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</si>
  <si>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</si>
  <si>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</si>
  <si>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</si>
  <si>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</si>
  <si>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</si>
  <si>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</si>
  <si>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</si>
  <si>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</si>
  <si>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</si>
  <si>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</si>
  <si>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</si>
  <si>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</si>
  <si>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</si>
  <si>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</si>
  <si>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</si>
  <si>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</si>
  <si>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</si>
  <si>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</si>
  <si>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</si>
  <si>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</si>
  <si>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</si>
  <si>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</si>
  <si>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Primer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</si>
  <si>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</si>
  <si>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</si>
  <si>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</si>
  <si>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DE PANAMÁ, SEGÚN PARTIDA: PRIMER TRIMESTRE 2022-23</t>
  </si>
  <si>
    <t>2022 (P)</t>
  </si>
  <si>
    <t>2023 (E)</t>
  </si>
  <si>
    <t>2022-23</t>
  </si>
  <si>
    <t>2023-22</t>
  </si>
  <si>
    <t>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</si>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</sst>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12" xfId="0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9" t="s">
        <v>9</v>
      </c>
      <c r="B1" s="39"/>
      <c r="C1" s="39"/>
      <c r="D1" s="39"/>
      <c r="E1" s="39"/>
    </row>
    <row r="2" spans="1:5" ht="12.75" customHeight="1" x14ac:dyDescent="0.2">
      <c r="A2" s="40" t="s">
        <v>10</v>
      </c>
      <c r="B2" s="40"/>
      <c r="C2" s="40"/>
      <c r="D2" s="40"/>
      <c r="E2" s="40"/>
    </row>
    <row r="3" spans="1:5" ht="12.75" customHeight="1" x14ac:dyDescent="0.2">
      <c r="A3" s="39" t="s">
        <v>11</v>
      </c>
      <c r="B3" s="39"/>
      <c r="C3" s="39"/>
      <c r="D3" s="39"/>
      <c r="E3" s="39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1" t="s">
        <v>0</v>
      </c>
      <c r="B5" s="41"/>
      <c r="C5" s="41"/>
      <c r="D5" s="41"/>
      <c r="E5" s="41"/>
    </row>
    <row r="6" spans="1:5" ht="12.75" customHeight="1" x14ac:dyDescent="0.2">
      <c r="A6" s="41" t="s">
        <v>88</v>
      </c>
      <c r="B6" s="41"/>
      <c r="C6" s="41"/>
      <c r="D6" s="41"/>
      <c r="E6" s="41"/>
    </row>
    <row r="7" spans="1:5" ht="12.75" customHeight="1" x14ac:dyDescent="0.2">
      <c r="A7" s="41" t="s">
        <v>1</v>
      </c>
      <c r="B7" s="41"/>
      <c r="C7" s="41"/>
      <c r="D7" s="41"/>
      <c r="E7" s="41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9" t="s">
        <v>2</v>
      </c>
      <c r="C9" s="30"/>
      <c r="D9" s="31" t="s">
        <v>3</v>
      </c>
      <c r="E9" s="32"/>
    </row>
    <row r="10" spans="1:5" ht="14.1" customHeight="1" x14ac:dyDescent="0.2">
      <c r="A10" s="9"/>
      <c r="B10" s="33" t="s">
        <v>85</v>
      </c>
      <c r="C10" s="34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89</v>
      </c>
      <c r="C11" s="24" t="s">
        <v>90</v>
      </c>
      <c r="D11" s="25" t="s">
        <v>91</v>
      </c>
      <c r="E11" s="26" t="s">
        <v>92</v>
      </c>
    </row>
    <row r="12" spans="1:5" ht="14.1" customHeight="1" x14ac:dyDescent="0.2">
      <c r="A12" s="9"/>
      <c r="B12" s="27" t="s">
        <v>84</v>
      </c>
      <c r="C12" s="27" t="s">
        <v>84</v>
      </c>
      <c r="D12" s="35" t="s">
        <v>94</v>
      </c>
      <c r="E12" s="36"/>
    </row>
    <row r="13" spans="1:5" ht="14.1" customHeight="1" x14ac:dyDescent="0.2">
      <c r="A13" s="13"/>
      <c r="B13" s="28" t="s">
        <v>93</v>
      </c>
      <c r="C13" s="28" t="s">
        <v>93</v>
      </c>
      <c r="D13" s="37"/>
      <c r="E13" s="38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-648.05116512000131</v>
      </c>
      <c r="C15" s="3">
        <f>C16+C17</f>
        <v>1101.7891960400011</v>
      </c>
      <c r="D15" s="3">
        <f>+C15-B15</f>
        <v>1749.8403611600024</v>
      </c>
      <c r="E15" s="42">
        <f>IF(B15=0,0,+C15/B15*100-100)</f>
        <v>-270.01577272621364</v>
      </c>
    </row>
    <row r="16" spans="1:5" ht="12.95" customHeight="1" x14ac:dyDescent="0.2">
      <c r="A16" s="1" t="s">
        <v>16</v>
      </c>
      <c r="B16" s="2">
        <f>B19+B74</f>
        <v>8970.4616853099997</v>
      </c>
      <c r="C16" s="2">
        <f>C19+C74</f>
        <v>11018.022722600001</v>
      </c>
      <c r="D16" s="2">
        <f t="shared" ref="D16:D79" si="0">+C16-B16</f>
        <v>2047.561037290001</v>
      </c>
      <c r="E16" s="43">
        <f t="shared" ref="E16:E79" si="1">IF(B16=0,0,+C16/B16*100-100)</f>
        <v>22.825592585084891</v>
      </c>
    </row>
    <row r="17" spans="1:5" ht="12.95" customHeight="1" x14ac:dyDescent="0.2">
      <c r="A17" s="1" t="s">
        <v>17</v>
      </c>
      <c r="B17" s="2">
        <f>B20+B75</f>
        <v>-9618.512850430001</v>
      </c>
      <c r="C17" s="2">
        <f>C20+C75</f>
        <v>-9916.2335265599995</v>
      </c>
      <c r="D17" s="2">
        <f t="shared" si="0"/>
        <v>-297.72067612999854</v>
      </c>
      <c r="E17" s="43">
        <f t="shared" si="1"/>
        <v>3.0952880217516139</v>
      </c>
    </row>
    <row r="18" spans="1:5" ht="12.95" customHeight="1" x14ac:dyDescent="0.2">
      <c r="A18" s="1" t="s">
        <v>14</v>
      </c>
      <c r="B18" s="3">
        <f>B19+B20</f>
        <v>-646.00751328000115</v>
      </c>
      <c r="C18" s="3">
        <f>C19+C20</f>
        <v>1101.3876909299997</v>
      </c>
      <c r="D18" s="3">
        <f t="shared" si="0"/>
        <v>1747.3952042100009</v>
      </c>
      <c r="E18" s="42">
        <f t="shared" si="1"/>
        <v>-270.49146771341367</v>
      </c>
    </row>
    <row r="19" spans="1:5" ht="12.95" customHeight="1" x14ac:dyDescent="0.2">
      <c r="A19" s="1" t="s">
        <v>15</v>
      </c>
      <c r="B19" s="2">
        <f>B22+B61</f>
        <v>8783.3312720699996</v>
      </c>
      <c r="C19" s="2">
        <f>C22+C61</f>
        <v>10827.09618941</v>
      </c>
      <c r="D19" s="2">
        <f t="shared" si="0"/>
        <v>2043.7649173400005</v>
      </c>
      <c r="E19" s="43">
        <f t="shared" si="1"/>
        <v>23.268676246322869</v>
      </c>
    </row>
    <row r="20" spans="1:5" ht="12.95" customHeight="1" x14ac:dyDescent="0.2">
      <c r="A20" s="1" t="s">
        <v>18</v>
      </c>
      <c r="B20" s="2">
        <f>B23+B67</f>
        <v>-9429.3387853500008</v>
      </c>
      <c r="C20" s="2">
        <f>C23+C67</f>
        <v>-9725.7084984800003</v>
      </c>
      <c r="D20" s="2">
        <f t="shared" si="0"/>
        <v>-296.36971312999958</v>
      </c>
      <c r="E20" s="43">
        <f t="shared" si="1"/>
        <v>3.143059337208868</v>
      </c>
    </row>
    <row r="21" spans="1:5" ht="12.95" customHeight="1" x14ac:dyDescent="0.2">
      <c r="A21" s="1" t="s">
        <v>19</v>
      </c>
      <c r="B21" s="3">
        <f>B22+B23</f>
        <v>449.45604438999999</v>
      </c>
      <c r="C21" s="3">
        <f>C22+C23</f>
        <v>2144.5147884199996</v>
      </c>
      <c r="D21" s="3">
        <f t="shared" si="0"/>
        <v>1695.0587440299996</v>
      </c>
      <c r="E21" s="42">
        <f t="shared" si="1"/>
        <v>377.13559872813073</v>
      </c>
    </row>
    <row r="22" spans="1:5" ht="12.95" customHeight="1" x14ac:dyDescent="0.2">
      <c r="A22" s="1" t="s">
        <v>20</v>
      </c>
      <c r="B22" s="2">
        <f>B25+B36</f>
        <v>8269.1208401399999</v>
      </c>
      <c r="C22" s="2">
        <f>C25+C36</f>
        <v>9873.3310393499996</v>
      </c>
      <c r="D22" s="2">
        <f t="shared" si="0"/>
        <v>1604.2101992099997</v>
      </c>
      <c r="E22" s="43">
        <f t="shared" si="1"/>
        <v>19.400009145141951</v>
      </c>
    </row>
    <row r="23" spans="1:5" ht="12.95" customHeight="1" x14ac:dyDescent="0.2">
      <c r="A23" s="1" t="s">
        <v>21</v>
      </c>
      <c r="B23" s="2">
        <f>B30+B48</f>
        <v>-7819.6647957499999</v>
      </c>
      <c r="C23" s="2">
        <f>C30+C48</f>
        <v>-7728.81625093</v>
      </c>
      <c r="D23" s="2">
        <f t="shared" si="0"/>
        <v>90.848544819999915</v>
      </c>
      <c r="E23" s="43">
        <f t="shared" si="1"/>
        <v>-1.1617958978161909</v>
      </c>
    </row>
    <row r="24" spans="1:5" ht="12.95" customHeight="1" x14ac:dyDescent="0.2">
      <c r="A24" s="1" t="s">
        <v>22</v>
      </c>
      <c r="B24" s="3">
        <f>B25+B30</f>
        <v>-2165.2611761100006</v>
      </c>
      <c r="C24" s="3">
        <f>C25+C30</f>
        <v>-1303.278415310001</v>
      </c>
      <c r="D24" s="3">
        <f t="shared" si="0"/>
        <v>861.9827607999996</v>
      </c>
      <c r="E24" s="42">
        <f t="shared" si="1"/>
        <v>-39.809643765404523</v>
      </c>
    </row>
    <row r="25" spans="1:5" ht="12.75" customHeight="1" x14ac:dyDescent="0.2">
      <c r="A25" s="1" t="s">
        <v>23</v>
      </c>
      <c r="B25" s="3">
        <f>B26+B27+B28+B29</f>
        <v>4342.5371127899998</v>
      </c>
      <c r="C25" s="3">
        <f>C26+C27+C28+C29</f>
        <v>5115.4655173699994</v>
      </c>
      <c r="D25" s="3">
        <f t="shared" si="0"/>
        <v>772.92840457999955</v>
      </c>
      <c r="E25" s="42">
        <f t="shared" si="1"/>
        <v>17.799005155385018</v>
      </c>
    </row>
    <row r="26" spans="1:5" ht="12.6" customHeight="1" x14ac:dyDescent="0.2">
      <c r="A26" s="1" t="s">
        <v>24</v>
      </c>
      <c r="B26" s="2">
        <v>3534.0606412999996</v>
      </c>
      <c r="C26" s="2">
        <v>4578.3134458299992</v>
      </c>
      <c r="D26" s="2">
        <f t="shared" si="0"/>
        <v>1044.2528045299996</v>
      </c>
      <c r="E26" s="43">
        <f t="shared" si="1"/>
        <v>29.548242390823049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3">
        <f t="shared" si="1"/>
        <v>0</v>
      </c>
    </row>
    <row r="28" spans="1:5" ht="12.6" customHeight="1" x14ac:dyDescent="0.2">
      <c r="A28" s="1" t="s">
        <v>26</v>
      </c>
      <c r="B28" s="2">
        <v>4.0833333300000003</v>
      </c>
      <c r="C28" s="2">
        <v>4.0450408800000002</v>
      </c>
      <c r="D28" s="2">
        <f t="shared" si="0"/>
        <v>-3.8292450000000144E-2</v>
      </c>
      <c r="E28" s="43">
        <f t="shared" si="1"/>
        <v>-0.93777428647982219</v>
      </c>
    </row>
    <row r="29" spans="1:5" ht="12.6" customHeight="1" x14ac:dyDescent="0.2">
      <c r="A29" s="1" t="s">
        <v>27</v>
      </c>
      <c r="B29" s="2">
        <v>804.39313816000003</v>
      </c>
      <c r="C29" s="2">
        <v>533.10703065999996</v>
      </c>
      <c r="D29" s="2">
        <f t="shared" si="0"/>
        <v>-271.28610750000007</v>
      </c>
      <c r="E29" s="43">
        <f t="shared" si="1"/>
        <v>-33.725562120103419</v>
      </c>
    </row>
    <row r="30" spans="1:5" ht="12.75" customHeight="1" x14ac:dyDescent="0.2">
      <c r="A30" s="1" t="s">
        <v>28</v>
      </c>
      <c r="B30" s="3">
        <f>B31+B32+B33+B34</f>
        <v>-6507.7982889000004</v>
      </c>
      <c r="C30" s="3">
        <f>C31+C32+C33+C34</f>
        <v>-6418.7439326800004</v>
      </c>
      <c r="D30" s="3">
        <f t="shared" si="0"/>
        <v>89.054356220000045</v>
      </c>
      <c r="E30" s="42">
        <f t="shared" si="1"/>
        <v>-1.368425268679502</v>
      </c>
    </row>
    <row r="31" spans="1:5" ht="12.6" customHeight="1" x14ac:dyDescent="0.2">
      <c r="A31" s="1" t="s">
        <v>24</v>
      </c>
      <c r="B31" s="2">
        <v>-5638.4312657600003</v>
      </c>
      <c r="C31" s="2">
        <v>-5703.0950447700006</v>
      </c>
      <c r="D31" s="2">
        <f t="shared" si="0"/>
        <v>-64.663779010000326</v>
      </c>
      <c r="E31" s="43">
        <f t="shared" si="1"/>
        <v>1.1468398914903588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3">
        <f t="shared" si="1"/>
        <v>0</v>
      </c>
    </row>
    <row r="33" spans="1:5" ht="12.6" customHeight="1" x14ac:dyDescent="0.2">
      <c r="A33" s="1" t="s">
        <v>26</v>
      </c>
      <c r="B33" s="2">
        <v>-1.35693671</v>
      </c>
      <c r="C33" s="2">
        <v>-2.36225752</v>
      </c>
      <c r="D33" s="2">
        <f t="shared" si="0"/>
        <v>-1.00532081</v>
      </c>
      <c r="E33" s="43">
        <f t="shared" si="1"/>
        <v>74.087523949440481</v>
      </c>
    </row>
    <row r="34" spans="1:5" ht="12.6" customHeight="1" x14ac:dyDescent="0.2">
      <c r="A34" s="1" t="s">
        <v>27</v>
      </c>
      <c r="B34" s="2">
        <v>-868.01008643</v>
      </c>
      <c r="C34" s="2">
        <v>-713.28663039000003</v>
      </c>
      <c r="D34" s="2">
        <f t="shared" si="0"/>
        <v>154.72345603999997</v>
      </c>
      <c r="E34" s="43">
        <f t="shared" si="1"/>
        <v>-17.825075820991344</v>
      </c>
    </row>
    <row r="35" spans="1:5" ht="12.95" customHeight="1" x14ac:dyDescent="0.2">
      <c r="A35" s="1" t="s">
        <v>29</v>
      </c>
      <c r="B35" s="3">
        <f>B36+B48</f>
        <v>2614.7172205000006</v>
      </c>
      <c r="C35" s="3">
        <f>C36+C48</f>
        <v>3447.7932037299997</v>
      </c>
      <c r="D35" s="3">
        <f t="shared" si="0"/>
        <v>833.07598322999911</v>
      </c>
      <c r="E35" s="42">
        <f t="shared" si="1"/>
        <v>31.861035552850097</v>
      </c>
    </row>
    <row r="36" spans="1:5" ht="12.75" customHeight="1" x14ac:dyDescent="0.2">
      <c r="A36" s="1" t="s">
        <v>30</v>
      </c>
      <c r="B36" s="3">
        <f>B37+B38+B39+B40+B41+B42+B43+B44+B45+B46+B47</f>
        <v>3926.5837273500001</v>
      </c>
      <c r="C36" s="3">
        <f>C37+C38+C39+C40+C41+C42+C43+C44+C45+C46+C47</f>
        <v>4757.8655219799994</v>
      </c>
      <c r="D36" s="3">
        <f t="shared" si="0"/>
        <v>831.28179462999924</v>
      </c>
      <c r="E36" s="42">
        <f t="shared" si="1"/>
        <v>21.170611716231519</v>
      </c>
    </row>
    <row r="37" spans="1:5" ht="12.4" customHeight="1" x14ac:dyDescent="0.2">
      <c r="A37" s="1" t="s">
        <v>31</v>
      </c>
      <c r="B37" s="2">
        <v>1837.56580018</v>
      </c>
      <c r="C37" s="2">
        <v>2262.7090850899999</v>
      </c>
      <c r="D37" s="2">
        <f t="shared" si="0"/>
        <v>425.14328490999992</v>
      </c>
      <c r="E37" s="43">
        <f t="shared" si="1"/>
        <v>23.136221019587694</v>
      </c>
    </row>
    <row r="38" spans="1:5" ht="12.4" customHeight="1" x14ac:dyDescent="0.2">
      <c r="A38" s="1" t="s">
        <v>32</v>
      </c>
      <c r="B38" s="2">
        <v>1116.0026329999998</v>
      </c>
      <c r="C38" s="2">
        <v>1478.6746489999998</v>
      </c>
      <c r="D38" s="2">
        <f t="shared" si="0"/>
        <v>362.67201599999999</v>
      </c>
      <c r="E38" s="43">
        <f t="shared" si="1"/>
        <v>32.497415801347842</v>
      </c>
    </row>
    <row r="39" spans="1:5" ht="12.4" customHeight="1" x14ac:dyDescent="0.2">
      <c r="A39" s="1" t="s">
        <v>33</v>
      </c>
      <c r="B39" s="2">
        <v>142.67015952</v>
      </c>
      <c r="C39" s="2">
        <v>140.33233145</v>
      </c>
      <c r="D39" s="2">
        <f t="shared" si="0"/>
        <v>-2.3378280700000005</v>
      </c>
      <c r="E39" s="43">
        <f t="shared" si="1"/>
        <v>-1.6386244172330038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3">
        <f t="shared" si="1"/>
        <v>0</v>
      </c>
    </row>
    <row r="41" spans="1:5" ht="12.4" customHeight="1" x14ac:dyDescent="0.2">
      <c r="A41" s="1" t="s">
        <v>35</v>
      </c>
      <c r="B41" s="2">
        <v>76.140259450000002</v>
      </c>
      <c r="C41" s="2">
        <v>46.139434979999997</v>
      </c>
      <c r="D41" s="2">
        <f t="shared" si="0"/>
        <v>-30.000824470000005</v>
      </c>
      <c r="E41" s="43">
        <f t="shared" si="1"/>
        <v>-39.40205180112504</v>
      </c>
    </row>
    <row r="42" spans="1:5" ht="12.4" customHeight="1" x14ac:dyDescent="0.2">
      <c r="A42" s="1" t="s">
        <v>36</v>
      </c>
      <c r="B42" s="2">
        <v>48.333941549999999</v>
      </c>
      <c r="C42" s="2">
        <v>42.008536859999992</v>
      </c>
      <c r="D42" s="2">
        <f t="shared" si="0"/>
        <v>-6.3254046900000063</v>
      </c>
      <c r="E42" s="43">
        <f t="shared" si="1"/>
        <v>-13.086879503622868</v>
      </c>
    </row>
    <row r="43" spans="1:5" ht="12.4" customHeight="1" x14ac:dyDescent="0.2">
      <c r="A43" s="1" t="s">
        <v>37</v>
      </c>
      <c r="B43" s="2">
        <v>9.7599825799999991</v>
      </c>
      <c r="C43" s="2">
        <v>11.53428609</v>
      </c>
      <c r="D43" s="2">
        <f t="shared" si="0"/>
        <v>1.7743035100000011</v>
      </c>
      <c r="E43" s="43">
        <f t="shared" si="1"/>
        <v>18.179371689001528</v>
      </c>
    </row>
    <row r="44" spans="1:5" ht="12.4" customHeight="1" x14ac:dyDescent="0.2">
      <c r="A44" s="1" t="s">
        <v>38</v>
      </c>
      <c r="B44" s="2">
        <v>0.14665951999999999</v>
      </c>
      <c r="C44" s="2">
        <v>0.24255669000000002</v>
      </c>
      <c r="D44" s="2">
        <f t="shared" si="0"/>
        <v>9.5897170000000032E-2</v>
      </c>
      <c r="E44" s="43">
        <f t="shared" si="1"/>
        <v>65.387620251314075</v>
      </c>
    </row>
    <row r="45" spans="1:5" ht="12.4" customHeight="1" x14ac:dyDescent="0.2">
      <c r="A45" s="1" t="s">
        <v>39</v>
      </c>
      <c r="B45" s="2">
        <v>670.96389277000003</v>
      </c>
      <c r="C45" s="2">
        <v>744.95759509000004</v>
      </c>
      <c r="D45" s="2">
        <f t="shared" si="0"/>
        <v>73.993702320000011</v>
      </c>
      <c r="E45" s="43">
        <f t="shared" si="1"/>
        <v>11.027970821876167</v>
      </c>
    </row>
    <row r="46" spans="1:5" ht="12.4" customHeight="1" x14ac:dyDescent="0.2">
      <c r="A46" s="1" t="s">
        <v>40</v>
      </c>
      <c r="B46" s="2">
        <v>1.02119878</v>
      </c>
      <c r="C46" s="2">
        <v>1.06204673</v>
      </c>
      <c r="D46" s="2">
        <f t="shared" si="0"/>
        <v>4.0847950000000077E-2</v>
      </c>
      <c r="E46" s="43">
        <f t="shared" si="1"/>
        <v>3.9999998824910392</v>
      </c>
    </row>
    <row r="47" spans="1:5" ht="12.4" customHeight="1" x14ac:dyDescent="0.2">
      <c r="A47" s="1" t="s">
        <v>41</v>
      </c>
      <c r="B47" s="2">
        <v>23.979199999999999</v>
      </c>
      <c r="C47" s="2">
        <v>30.204999999999998</v>
      </c>
      <c r="D47" s="2">
        <f t="shared" si="0"/>
        <v>6.2257999999999996</v>
      </c>
      <c r="E47" s="43">
        <f t="shared" si="1"/>
        <v>25.963334890238215</v>
      </c>
    </row>
    <row r="48" spans="1:5" ht="12.75" customHeight="1" x14ac:dyDescent="0.2">
      <c r="A48" s="1" t="s">
        <v>42</v>
      </c>
      <c r="B48" s="3">
        <f>B49+B50+B51+B52+B53+B54+B55+B56+B57+B58+B59</f>
        <v>-1311.8665068499995</v>
      </c>
      <c r="C48" s="3">
        <f>C49+C50+C51+C52+C53+C54+C55+C56+C57+C58+C59</f>
        <v>-1310.0723182499999</v>
      </c>
      <c r="D48" s="3">
        <f t="shared" si="0"/>
        <v>1.794188599999643</v>
      </c>
      <c r="E48" s="42">
        <f t="shared" si="1"/>
        <v>-0.13676609553114361</v>
      </c>
    </row>
    <row r="49" spans="1:5" ht="12.4" customHeight="1" x14ac:dyDescent="0.2">
      <c r="A49" s="1" t="s">
        <v>31</v>
      </c>
      <c r="B49" s="2">
        <v>-750.77118952000001</v>
      </c>
      <c r="C49" s="2">
        <v>-598.37192842999991</v>
      </c>
      <c r="D49" s="2">
        <f t="shared" si="0"/>
        <v>152.3992610900001</v>
      </c>
      <c r="E49" s="43">
        <f t="shared" si="1"/>
        <v>-20.299028947479385</v>
      </c>
    </row>
    <row r="50" spans="1:5" ht="12.4" customHeight="1" x14ac:dyDescent="0.2">
      <c r="A50" s="1" t="s">
        <v>32</v>
      </c>
      <c r="B50" s="2">
        <v>-273.21977399999997</v>
      </c>
      <c r="C50" s="2">
        <v>-397.96408600000001</v>
      </c>
      <c r="D50" s="2">
        <f t="shared" si="0"/>
        <v>-124.74431200000004</v>
      </c>
      <c r="E50" s="43">
        <f t="shared" si="1"/>
        <v>45.657131683301969</v>
      </c>
    </row>
    <row r="51" spans="1:5" ht="12.4" customHeight="1" x14ac:dyDescent="0.2">
      <c r="A51" s="1" t="s">
        <v>33</v>
      </c>
      <c r="B51" s="2">
        <v>-18.095764110000001</v>
      </c>
      <c r="C51" s="2">
        <v>-19.845753670000001</v>
      </c>
      <c r="D51" s="2">
        <f t="shared" si="0"/>
        <v>-1.7499895599999995</v>
      </c>
      <c r="E51" s="43">
        <f t="shared" si="1"/>
        <v>9.6707138165717481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3">
        <f t="shared" si="1"/>
        <v>0</v>
      </c>
    </row>
    <row r="53" spans="1:5" ht="12.4" customHeight="1" x14ac:dyDescent="0.2">
      <c r="A53" s="1" t="s">
        <v>35</v>
      </c>
      <c r="B53" s="2">
        <v>-65.315922520000001</v>
      </c>
      <c r="C53" s="2">
        <v>-68.365625620000003</v>
      </c>
      <c r="D53" s="2">
        <f t="shared" si="0"/>
        <v>-3.0497031000000021</v>
      </c>
      <c r="E53" s="43">
        <f t="shared" si="1"/>
        <v>4.6691572013947535</v>
      </c>
    </row>
    <row r="54" spans="1:5" ht="12.4" customHeight="1" x14ac:dyDescent="0.2">
      <c r="A54" s="1" t="s">
        <v>36</v>
      </c>
      <c r="B54" s="2">
        <v>-28.218306140000003</v>
      </c>
      <c r="C54" s="2">
        <v>-20.368221169999998</v>
      </c>
      <c r="D54" s="2">
        <f t="shared" si="0"/>
        <v>7.8500849700000046</v>
      </c>
      <c r="E54" s="43">
        <f t="shared" si="1"/>
        <v>-27.819121853215549</v>
      </c>
    </row>
    <row r="55" spans="1:5" ht="12.4" customHeight="1" x14ac:dyDescent="0.2">
      <c r="A55" s="1" t="s">
        <v>37</v>
      </c>
      <c r="B55" s="2">
        <v>-15.876047760000001</v>
      </c>
      <c r="C55" s="2">
        <v>-18.75780056</v>
      </c>
      <c r="D55" s="2">
        <f t="shared" si="0"/>
        <v>-2.8817527999999992</v>
      </c>
      <c r="E55" s="43">
        <f t="shared" si="1"/>
        <v>18.15157552788817</v>
      </c>
    </row>
    <row r="56" spans="1:5" ht="12.4" customHeight="1" x14ac:dyDescent="0.2">
      <c r="A56" s="1" t="s">
        <v>38</v>
      </c>
      <c r="B56" s="2">
        <v>-7.6453041700000002</v>
      </c>
      <c r="C56" s="2">
        <v>-7.9324508900000001</v>
      </c>
      <c r="D56" s="2">
        <f t="shared" si="0"/>
        <v>-0.28714671999999997</v>
      </c>
      <c r="E56" s="43">
        <f t="shared" si="1"/>
        <v>3.7558573683275824</v>
      </c>
    </row>
    <row r="57" spans="1:5" ht="12.4" customHeight="1" x14ac:dyDescent="0.2">
      <c r="A57" s="1" t="s">
        <v>39</v>
      </c>
      <c r="B57" s="2">
        <v>-130.01749698999998</v>
      </c>
      <c r="C57" s="2">
        <v>-149.63984026999998</v>
      </c>
      <c r="D57" s="2">
        <f t="shared" si="0"/>
        <v>-19.622343279999996</v>
      </c>
      <c r="E57" s="43">
        <f t="shared" si="1"/>
        <v>15.092078938813302</v>
      </c>
    </row>
    <row r="58" spans="1:5" ht="12.4" customHeight="1" x14ac:dyDescent="0.2">
      <c r="A58" s="1" t="s">
        <v>40</v>
      </c>
      <c r="B58" s="2">
        <v>-3.03485132</v>
      </c>
      <c r="C58" s="2">
        <v>-3.1562453800000001</v>
      </c>
      <c r="D58" s="2">
        <f t="shared" si="0"/>
        <v>-0.12139406000000008</v>
      </c>
      <c r="E58" s="43">
        <f t="shared" si="1"/>
        <v>4.0000002372439099</v>
      </c>
    </row>
    <row r="59" spans="1:5" ht="12.4" customHeight="1" x14ac:dyDescent="0.2">
      <c r="A59" s="1" t="s">
        <v>41</v>
      </c>
      <c r="B59" s="2">
        <v>-19.671850319999997</v>
      </c>
      <c r="C59" s="2">
        <v>-25.670366260000002</v>
      </c>
      <c r="D59" s="2">
        <f t="shared" si="0"/>
        <v>-5.9985159400000043</v>
      </c>
      <c r="E59" s="43">
        <f t="shared" si="1"/>
        <v>30.492891326554201</v>
      </c>
    </row>
    <row r="60" spans="1:5" ht="12.95" customHeight="1" x14ac:dyDescent="0.2">
      <c r="A60" s="1" t="s">
        <v>43</v>
      </c>
      <c r="B60" s="3">
        <f>B61+B67</f>
        <v>-1095.4635576700002</v>
      </c>
      <c r="C60" s="3">
        <f>C61+C67</f>
        <v>-1043.1270974899999</v>
      </c>
      <c r="D60" s="3">
        <f t="shared" si="0"/>
        <v>52.336460180000358</v>
      </c>
      <c r="E60" s="42">
        <f t="shared" si="1"/>
        <v>-4.7775628694867436</v>
      </c>
    </row>
    <row r="61" spans="1:5" ht="12.75" customHeight="1" x14ac:dyDescent="0.2">
      <c r="A61" s="1" t="s">
        <v>44</v>
      </c>
      <c r="B61" s="3">
        <f>B62+B63</f>
        <v>514.21043193000003</v>
      </c>
      <c r="C61" s="3">
        <f>C62+C63</f>
        <v>953.76515005999988</v>
      </c>
      <c r="D61" s="3">
        <f t="shared" si="0"/>
        <v>439.55471812999986</v>
      </c>
      <c r="E61" s="42">
        <f t="shared" si="1"/>
        <v>85.481485951229587</v>
      </c>
    </row>
    <row r="62" spans="1:5" ht="12.75" customHeight="1" x14ac:dyDescent="0.2">
      <c r="A62" s="1" t="s">
        <v>45</v>
      </c>
      <c r="B62" s="2">
        <v>20.885362870000002</v>
      </c>
      <c r="C62" s="2">
        <v>21.817409519999998</v>
      </c>
      <c r="D62" s="2">
        <f t="shared" si="0"/>
        <v>0.93204664999999665</v>
      </c>
      <c r="E62" s="43">
        <f t="shared" si="1"/>
        <v>4.462678746840453</v>
      </c>
    </row>
    <row r="63" spans="1:5" ht="12.75" customHeight="1" x14ac:dyDescent="0.2">
      <c r="A63" s="1" t="s">
        <v>50</v>
      </c>
      <c r="B63" s="2">
        <f>B64+B65+B66</f>
        <v>493.32506905999998</v>
      </c>
      <c r="C63" s="2">
        <f>C64+C65+C66</f>
        <v>931.94774053999993</v>
      </c>
      <c r="D63" s="2">
        <f t="shared" si="0"/>
        <v>438.62267147999995</v>
      </c>
      <c r="E63" s="43">
        <f t="shared" si="1"/>
        <v>88.911490412552496</v>
      </c>
    </row>
    <row r="64" spans="1:5" ht="12.4" customHeight="1" x14ac:dyDescent="0.2">
      <c r="A64" s="1" t="s">
        <v>46</v>
      </c>
      <c r="B64" s="2">
        <v>153.65298171999999</v>
      </c>
      <c r="C64" s="2">
        <v>149.10283140999999</v>
      </c>
      <c r="D64" s="2">
        <f t="shared" si="0"/>
        <v>-4.5501503099999923</v>
      </c>
      <c r="E64" s="43">
        <f t="shared" si="1"/>
        <v>-2.9613159855834539</v>
      </c>
    </row>
    <row r="65" spans="1:5" ht="12.4" customHeight="1" x14ac:dyDescent="0.2">
      <c r="A65" s="1" t="s">
        <v>47</v>
      </c>
      <c r="B65" s="2">
        <v>108.56235207</v>
      </c>
      <c r="C65" s="2">
        <v>160.31562503000001</v>
      </c>
      <c r="D65" s="2">
        <f t="shared" si="0"/>
        <v>51.753272960000004</v>
      </c>
      <c r="E65" s="43">
        <f t="shared" si="1"/>
        <v>47.67147355708542</v>
      </c>
    </row>
    <row r="66" spans="1:5" ht="12.4" customHeight="1" x14ac:dyDescent="0.2">
      <c r="A66" s="1" t="s">
        <v>48</v>
      </c>
      <c r="B66" s="2">
        <v>231.10973526999999</v>
      </c>
      <c r="C66" s="2">
        <v>622.52928409999993</v>
      </c>
      <c r="D66" s="2">
        <f t="shared" si="0"/>
        <v>391.41954882999994</v>
      </c>
      <c r="E66" s="43">
        <f t="shared" si="1"/>
        <v>169.36523611725562</v>
      </c>
    </row>
    <row r="67" spans="1:5" ht="12.75" customHeight="1" x14ac:dyDescent="0.2">
      <c r="A67" s="1" t="s">
        <v>49</v>
      </c>
      <c r="B67" s="3">
        <f>B68+B69</f>
        <v>-1609.6739896000001</v>
      </c>
      <c r="C67" s="3">
        <f>C68+C69</f>
        <v>-1996.8922475499999</v>
      </c>
      <c r="D67" s="3">
        <f t="shared" si="0"/>
        <v>-387.21825794999972</v>
      </c>
      <c r="E67" s="42">
        <f t="shared" si="1"/>
        <v>24.055694535153819</v>
      </c>
    </row>
    <row r="68" spans="1:5" ht="12.75" customHeight="1" x14ac:dyDescent="0.2">
      <c r="A68" s="1" t="s">
        <v>45</v>
      </c>
      <c r="B68" s="2">
        <v>-0.35525000000000001</v>
      </c>
      <c r="C68" s="2">
        <v>-0.40500000000000003</v>
      </c>
      <c r="D68" s="2">
        <f t="shared" si="0"/>
        <v>-4.9750000000000016E-2</v>
      </c>
      <c r="E68" s="43">
        <f t="shared" si="1"/>
        <v>14.004222378606613</v>
      </c>
    </row>
    <row r="69" spans="1:5" ht="12.75" customHeight="1" x14ac:dyDescent="0.2">
      <c r="A69" s="1" t="s">
        <v>50</v>
      </c>
      <c r="B69" s="2">
        <f>B70+B71+B72</f>
        <v>-1609.3187396000001</v>
      </c>
      <c r="C69" s="2">
        <f>C70+C71+C72</f>
        <v>-1996.4872475499999</v>
      </c>
      <c r="D69" s="2">
        <f t="shared" si="0"/>
        <v>-387.16850794999982</v>
      </c>
      <c r="E69" s="43">
        <f t="shared" si="1"/>
        <v>24.057913353213763</v>
      </c>
    </row>
    <row r="70" spans="1:5" ht="12.4" customHeight="1" x14ac:dyDescent="0.2">
      <c r="A70" s="1" t="s">
        <v>46</v>
      </c>
      <c r="B70" s="2">
        <v>-711.76653147999991</v>
      </c>
      <c r="C70" s="2">
        <v>-853.22582739999996</v>
      </c>
      <c r="D70" s="2">
        <f t="shared" si="0"/>
        <v>-141.45929592000005</v>
      </c>
      <c r="E70" s="43">
        <f t="shared" si="1"/>
        <v>19.874395558591246</v>
      </c>
    </row>
    <row r="71" spans="1:5" ht="12.4" customHeight="1" x14ac:dyDescent="0.2">
      <c r="A71" s="1" t="s">
        <v>47</v>
      </c>
      <c r="B71" s="2">
        <v>-503.18519785000001</v>
      </c>
      <c r="C71" s="2">
        <v>-567.93884255</v>
      </c>
      <c r="D71" s="2">
        <f t="shared" si="0"/>
        <v>-64.753644699999995</v>
      </c>
      <c r="E71" s="43">
        <f t="shared" si="1"/>
        <v>12.868749910903205</v>
      </c>
    </row>
    <row r="72" spans="1:5" ht="12.4" customHeight="1" x14ac:dyDescent="0.2">
      <c r="A72" s="1" t="s">
        <v>48</v>
      </c>
      <c r="B72" s="2">
        <v>-394.36701027000004</v>
      </c>
      <c r="C72" s="2">
        <v>-575.32257759999993</v>
      </c>
      <c r="D72" s="2">
        <f t="shared" si="0"/>
        <v>-180.95556732999989</v>
      </c>
      <c r="E72" s="43">
        <f t="shared" si="1"/>
        <v>45.885067112005686</v>
      </c>
    </row>
    <row r="73" spans="1:5" ht="12.95" customHeight="1" x14ac:dyDescent="0.2">
      <c r="A73" s="1" t="s">
        <v>51</v>
      </c>
      <c r="B73" s="3">
        <f>B74+B75</f>
        <v>-2.0436518399999954</v>
      </c>
      <c r="C73" s="3">
        <f>C74+C75</f>
        <v>0.40150510999995959</v>
      </c>
      <c r="D73" s="3">
        <f t="shared" si="0"/>
        <v>2.445156949999955</v>
      </c>
      <c r="E73" s="42">
        <f t="shared" si="1"/>
        <v>-119.6464535759653</v>
      </c>
    </row>
    <row r="74" spans="1:5" ht="12.75" customHeight="1" x14ac:dyDescent="0.2">
      <c r="A74" s="1" t="s">
        <v>52</v>
      </c>
      <c r="B74" s="2">
        <v>187.13041324</v>
      </c>
      <c r="C74" s="2">
        <v>190.92653318999999</v>
      </c>
      <c r="D74" s="2">
        <f t="shared" si="0"/>
        <v>3.7961199499999907</v>
      </c>
      <c r="E74" s="43">
        <f t="shared" si="1"/>
        <v>2.0285959317213553</v>
      </c>
    </row>
    <row r="75" spans="1:5" ht="12.75" customHeight="1" x14ac:dyDescent="0.2">
      <c r="A75" s="1" t="s">
        <v>53</v>
      </c>
      <c r="B75" s="2">
        <v>-189.17406507999999</v>
      </c>
      <c r="C75" s="2">
        <v>-190.52502808000003</v>
      </c>
      <c r="D75" s="2">
        <f t="shared" si="0"/>
        <v>-1.3509630000000357</v>
      </c>
      <c r="E75" s="43">
        <f t="shared" si="1"/>
        <v>0.71413753223981757</v>
      </c>
    </row>
    <row r="76" spans="1:5" ht="12.75" customHeight="1" x14ac:dyDescent="0.2">
      <c r="A76" s="1" t="s">
        <v>54</v>
      </c>
      <c r="B76" s="2">
        <v>0.42528899999999981</v>
      </c>
      <c r="C76" s="2">
        <v>1.8156039699999997</v>
      </c>
      <c r="D76" s="2">
        <f t="shared" si="0"/>
        <v>1.3903149699999999</v>
      </c>
      <c r="E76" s="43">
        <f t="shared" si="1"/>
        <v>326.91063488592482</v>
      </c>
    </row>
    <row r="77" spans="1:5" ht="12.75" customHeight="1" x14ac:dyDescent="0.2">
      <c r="A77" s="1" t="s">
        <v>55</v>
      </c>
      <c r="B77" s="2">
        <v>-2.4689408400000001</v>
      </c>
      <c r="C77" s="2">
        <v>-1.41409886</v>
      </c>
      <c r="D77" s="2">
        <f t="shared" si="0"/>
        <v>1.0548419800000002</v>
      </c>
      <c r="E77" s="43">
        <f t="shared" si="1"/>
        <v>-42.724473705898923</v>
      </c>
    </row>
    <row r="78" spans="1:5" ht="14.1" customHeight="1" x14ac:dyDescent="0.2">
      <c r="A78" s="1" t="s">
        <v>56</v>
      </c>
      <c r="B78" s="3">
        <f>B79+B80</f>
        <v>1848.2198012999988</v>
      </c>
      <c r="C78" s="3">
        <f>C79+C80</f>
        <v>-228.25011651999998</v>
      </c>
      <c r="D78" s="3">
        <f t="shared" si="0"/>
        <v>-2076.469917819999</v>
      </c>
      <c r="E78" s="42">
        <f t="shared" si="1"/>
        <v>-112.34972790354554</v>
      </c>
    </row>
    <row r="79" spans="1:5" ht="12.95" customHeight="1" x14ac:dyDescent="0.2">
      <c r="A79" s="1" t="s">
        <v>57</v>
      </c>
      <c r="B79" s="3">
        <v>2.0503285</v>
      </c>
      <c r="C79" s="3">
        <v>2.2160400999999998</v>
      </c>
      <c r="D79" s="3">
        <f t="shared" si="0"/>
        <v>0.16571159999999985</v>
      </c>
      <c r="E79" s="42">
        <f t="shared" si="1"/>
        <v>8.082197560049508</v>
      </c>
    </row>
    <row r="80" spans="1:5" ht="12.95" customHeight="1" x14ac:dyDescent="0.2">
      <c r="A80" s="1" t="s">
        <v>58</v>
      </c>
      <c r="B80" s="3">
        <f>B81+B90+B93+B104</f>
        <v>1846.1694727999989</v>
      </c>
      <c r="C80" s="3">
        <f>C81+C90+C93+C104</f>
        <v>-230.46615661999996</v>
      </c>
      <c r="D80" s="3">
        <f t="shared" ref="D80:D105" si="2">+C80-B80</f>
        <v>-2076.6356294199986</v>
      </c>
      <c r="E80" s="42">
        <f t="shared" ref="E80:E105" si="3">IF(B80=0,0,+C80/B80*100-100)</f>
        <v>-112.48347781801758</v>
      </c>
    </row>
    <row r="81" spans="1:5" ht="12.75" customHeight="1" x14ac:dyDescent="0.2">
      <c r="A81" s="1" t="s">
        <v>59</v>
      </c>
      <c r="B81" s="5">
        <f>B82+B86</f>
        <v>813.11567360999993</v>
      </c>
      <c r="C81" s="5">
        <f>C82+C86</f>
        <v>906.4910638099999</v>
      </c>
      <c r="D81" s="5">
        <f t="shared" si="2"/>
        <v>93.37539019999997</v>
      </c>
      <c r="E81" s="44">
        <f t="shared" si="3"/>
        <v>11.483653953617704</v>
      </c>
    </row>
    <row r="82" spans="1:5" ht="12.75" customHeight="1" x14ac:dyDescent="0.2">
      <c r="A82" s="1" t="s">
        <v>60</v>
      </c>
      <c r="B82" s="2">
        <f>B83+B84+B85</f>
        <v>72.492640699999995</v>
      </c>
      <c r="C82" s="2">
        <f>C83+C84+C85</f>
        <v>78.367307909999994</v>
      </c>
      <c r="D82" s="2">
        <f t="shared" si="2"/>
        <v>5.8746672099999984</v>
      </c>
      <c r="E82" s="43">
        <f t="shared" si="3"/>
        <v>8.1038118535527275</v>
      </c>
    </row>
    <row r="83" spans="1:5" ht="12.75" customHeight="1" x14ac:dyDescent="0.2">
      <c r="A83" s="1" t="s">
        <v>61</v>
      </c>
      <c r="B83" s="2">
        <v>72.492640699999995</v>
      </c>
      <c r="C83" s="2">
        <v>78.367307909999994</v>
      </c>
      <c r="D83" s="2">
        <f t="shared" si="2"/>
        <v>5.8746672099999984</v>
      </c>
      <c r="E83" s="43">
        <f t="shared" si="3"/>
        <v>8.1038118535527275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3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3">
        <f t="shared" si="3"/>
        <v>0</v>
      </c>
    </row>
    <row r="86" spans="1:5" ht="12.75" customHeight="1" x14ac:dyDescent="0.2">
      <c r="A86" s="4" t="s">
        <v>64</v>
      </c>
      <c r="B86" s="2">
        <f>B87+B88+B89</f>
        <v>740.62303290999989</v>
      </c>
      <c r="C86" s="2">
        <f>C87+C88+C89</f>
        <v>828.12375589999988</v>
      </c>
      <c r="D86" s="2">
        <f t="shared" si="2"/>
        <v>87.500722989999986</v>
      </c>
      <c r="E86" s="45">
        <f t="shared" si="3"/>
        <v>11.814474989550192</v>
      </c>
    </row>
    <row r="87" spans="1:5" ht="12.75" customHeight="1" x14ac:dyDescent="0.2">
      <c r="A87" s="1" t="s">
        <v>65</v>
      </c>
      <c r="B87" s="2">
        <v>-41.319411000000002</v>
      </c>
      <c r="C87" s="2">
        <v>-8.4147472400000005</v>
      </c>
      <c r="D87" s="2">
        <f t="shared" si="2"/>
        <v>32.904663760000005</v>
      </c>
      <c r="E87" s="43">
        <f t="shared" si="3"/>
        <v>-79.634880952199438</v>
      </c>
    </row>
    <row r="88" spans="1:5" ht="12.75" customHeight="1" x14ac:dyDescent="0.2">
      <c r="A88" s="1" t="s">
        <v>66</v>
      </c>
      <c r="B88" s="2">
        <v>499.59401051999998</v>
      </c>
      <c r="C88" s="2">
        <v>657.39933728999995</v>
      </c>
      <c r="D88" s="2">
        <f t="shared" si="2"/>
        <v>157.80532676999997</v>
      </c>
      <c r="E88" s="43">
        <f t="shared" si="3"/>
        <v>31.586713100453125</v>
      </c>
    </row>
    <row r="89" spans="1:5" ht="12.75" customHeight="1" x14ac:dyDescent="0.2">
      <c r="A89" s="1" t="s">
        <v>67</v>
      </c>
      <c r="B89" s="2">
        <v>282.34843338999997</v>
      </c>
      <c r="C89" s="2">
        <v>179.13916584999998</v>
      </c>
      <c r="D89" s="2">
        <f t="shared" si="2"/>
        <v>-103.20926753999998</v>
      </c>
      <c r="E89" s="43">
        <f t="shared" si="3"/>
        <v>-36.553865839035815</v>
      </c>
    </row>
    <row r="90" spans="1:5" ht="12.75" customHeight="1" x14ac:dyDescent="0.2">
      <c r="A90" s="1" t="s">
        <v>68</v>
      </c>
      <c r="B90" s="5">
        <f>B91+B92</f>
        <v>1832.2606980199994</v>
      </c>
      <c r="C90" s="5">
        <f>C91+C92</f>
        <v>-54.488308740000093</v>
      </c>
      <c r="D90" s="5">
        <f t="shared" si="2"/>
        <v>-1886.7490067599995</v>
      </c>
      <c r="E90" s="44">
        <f t="shared" si="3"/>
        <v>-102.97382947737087</v>
      </c>
    </row>
    <row r="91" spans="1:5" ht="12.75" customHeight="1" x14ac:dyDescent="0.2">
      <c r="A91" s="1" t="s">
        <v>69</v>
      </c>
      <c r="B91" s="2">
        <v>-839.81559361999996</v>
      </c>
      <c r="C91" s="2">
        <v>-1885.2243132799999</v>
      </c>
      <c r="D91" s="2">
        <f t="shared" si="2"/>
        <v>-1045.4087196599999</v>
      </c>
      <c r="E91" s="43">
        <f t="shared" si="3"/>
        <v>124.48074644027471</v>
      </c>
    </row>
    <row r="92" spans="1:5" ht="12.75" customHeight="1" x14ac:dyDescent="0.2">
      <c r="A92" s="1" t="s">
        <v>70</v>
      </c>
      <c r="B92" s="2">
        <v>2672.0762916399995</v>
      </c>
      <c r="C92" s="2">
        <v>1830.7360045399998</v>
      </c>
      <c r="D92" s="2">
        <f t="shared" si="2"/>
        <v>-841.34028709999961</v>
      </c>
      <c r="E92" s="43">
        <f t="shared" si="3"/>
        <v>-31.486387186333772</v>
      </c>
    </row>
    <row r="93" spans="1:5" ht="12.75" customHeight="1" x14ac:dyDescent="0.2">
      <c r="A93" s="1" t="s">
        <v>71</v>
      </c>
      <c r="B93" s="5">
        <f>B94+B99</f>
        <v>5.3556075299999293</v>
      </c>
      <c r="C93" s="5">
        <f>C94+C99</f>
        <v>-1084.1006306999998</v>
      </c>
      <c r="D93" s="5">
        <f t="shared" si="2"/>
        <v>-1089.4562382299996</v>
      </c>
      <c r="E93" s="44">
        <f t="shared" si="3"/>
        <v>-20342.346449535562</v>
      </c>
    </row>
    <row r="94" spans="1:5" ht="12.75" customHeight="1" x14ac:dyDescent="0.2">
      <c r="A94" s="1" t="s">
        <v>72</v>
      </c>
      <c r="B94" s="2">
        <f>B95+B96+B97+B98</f>
        <v>-816.21004725</v>
      </c>
      <c r="C94" s="2">
        <f>C95+C96+C97+C98</f>
        <v>-1843.6581224499998</v>
      </c>
      <c r="D94" s="2">
        <f t="shared" si="2"/>
        <v>-1027.4480751999999</v>
      </c>
      <c r="E94" s="43">
        <f t="shared" si="3"/>
        <v>125.88035134604257</v>
      </c>
    </row>
    <row r="95" spans="1:5" ht="12.75" customHeight="1" x14ac:dyDescent="0.2">
      <c r="A95" s="1" t="s">
        <v>73</v>
      </c>
      <c r="B95" s="2">
        <v>126.60298531000001</v>
      </c>
      <c r="C95" s="2">
        <v>-42.912768539999995</v>
      </c>
      <c r="D95" s="2">
        <f t="shared" si="2"/>
        <v>-169.51575385000001</v>
      </c>
      <c r="E95" s="43">
        <f t="shared" si="3"/>
        <v>-133.895542379924</v>
      </c>
    </row>
    <row r="96" spans="1:5" ht="12.75" customHeight="1" x14ac:dyDescent="0.2">
      <c r="A96" s="1" t="s">
        <v>74</v>
      </c>
      <c r="B96" s="2">
        <v>-1917.4854031699997</v>
      </c>
      <c r="C96" s="2">
        <v>-1315.9132648499999</v>
      </c>
      <c r="D96" s="2">
        <f t="shared" si="2"/>
        <v>601.57213831999979</v>
      </c>
      <c r="E96" s="43">
        <f t="shared" si="3"/>
        <v>-31.372970940246887</v>
      </c>
    </row>
    <row r="97" spans="1:5" ht="12.75" customHeight="1" x14ac:dyDescent="0.2">
      <c r="A97" s="1" t="s">
        <v>75</v>
      </c>
      <c r="B97" s="2">
        <v>1101.9615126499998</v>
      </c>
      <c r="C97" s="2">
        <v>-341.07884841999999</v>
      </c>
      <c r="D97" s="2">
        <f t="shared" si="2"/>
        <v>-1443.0403610699998</v>
      </c>
      <c r="E97" s="43">
        <f t="shared" si="3"/>
        <v>-130.95197468374124</v>
      </c>
    </row>
    <row r="98" spans="1:5" ht="12.75" customHeight="1" x14ac:dyDescent="0.2">
      <c r="A98" s="1" t="s">
        <v>76</v>
      </c>
      <c r="B98" s="2">
        <v>-127.28914204</v>
      </c>
      <c r="C98" s="2">
        <v>-143.75324064000003</v>
      </c>
      <c r="D98" s="2">
        <f t="shared" si="2"/>
        <v>-16.464098600000028</v>
      </c>
      <c r="E98" s="43">
        <f t="shared" si="3"/>
        <v>12.934409279643248</v>
      </c>
    </row>
    <row r="99" spans="1:5" ht="12.75" customHeight="1" x14ac:dyDescent="0.2">
      <c r="A99" s="1" t="s">
        <v>77</v>
      </c>
      <c r="B99" s="2">
        <f>B100+B101+B102+B103</f>
        <v>821.56565477999993</v>
      </c>
      <c r="C99" s="2">
        <f>C100+C101+C102+C103</f>
        <v>759.55749175000005</v>
      </c>
      <c r="D99" s="2">
        <f t="shared" si="2"/>
        <v>-62.008163029999878</v>
      </c>
      <c r="E99" s="43">
        <f t="shared" si="3"/>
        <v>-7.5475602794769401</v>
      </c>
    </row>
    <row r="100" spans="1:5" ht="12.75" customHeight="1" x14ac:dyDescent="0.2">
      <c r="A100" s="1" t="s">
        <v>78</v>
      </c>
      <c r="B100" s="2">
        <v>-87.674777120000016</v>
      </c>
      <c r="C100" s="2">
        <v>-204.37419013000002</v>
      </c>
      <c r="D100" s="2">
        <f t="shared" si="2"/>
        <v>-116.69941301</v>
      </c>
      <c r="E100" s="43">
        <f t="shared" si="3"/>
        <v>133.10488699648943</v>
      </c>
    </row>
    <row r="101" spans="1:5" ht="12.75" customHeight="1" x14ac:dyDescent="0.2">
      <c r="A101" s="1" t="s">
        <v>79</v>
      </c>
      <c r="B101" s="2">
        <v>360.99862588999997</v>
      </c>
      <c r="C101" s="2">
        <v>-842.96426254000016</v>
      </c>
      <c r="D101" s="2">
        <f t="shared" si="2"/>
        <v>-1203.96288843</v>
      </c>
      <c r="E101" s="43">
        <f t="shared" si="3"/>
        <v>-333.50899479513816</v>
      </c>
    </row>
    <row r="102" spans="1:5" ht="12.75" customHeight="1" x14ac:dyDescent="0.2">
      <c r="A102" s="1" t="s">
        <v>80</v>
      </c>
      <c r="B102" s="2">
        <v>697.53195540000002</v>
      </c>
      <c r="C102" s="2">
        <v>1731.8548876600003</v>
      </c>
      <c r="D102" s="2">
        <f t="shared" si="2"/>
        <v>1034.3229322600002</v>
      </c>
      <c r="E102" s="43">
        <f t="shared" si="3"/>
        <v>148.28323265374519</v>
      </c>
    </row>
    <row r="103" spans="1:5" ht="12.75" customHeight="1" x14ac:dyDescent="0.2">
      <c r="A103" s="1" t="s">
        <v>81</v>
      </c>
      <c r="B103" s="2">
        <v>-149.29014939000001</v>
      </c>
      <c r="C103" s="2">
        <v>75.041056759999975</v>
      </c>
      <c r="D103" s="2">
        <f t="shared" si="2"/>
        <v>224.33120614999999</v>
      </c>
      <c r="E103" s="43">
        <f t="shared" si="3"/>
        <v>-150.26524326395142</v>
      </c>
    </row>
    <row r="104" spans="1:5" ht="12.75" customHeight="1" x14ac:dyDescent="0.2">
      <c r="A104" s="1" t="s">
        <v>82</v>
      </c>
      <c r="B104" s="5">
        <v>-804.56250636000004</v>
      </c>
      <c r="C104" s="5">
        <v>1.6317190100000001</v>
      </c>
      <c r="D104" s="5">
        <f t="shared" si="2"/>
        <v>806.19422537000003</v>
      </c>
      <c r="E104" s="44">
        <f t="shared" si="3"/>
        <v>-100.20280823392855</v>
      </c>
    </row>
    <row r="105" spans="1:5" ht="14.1" customHeight="1" x14ac:dyDescent="0.2">
      <c r="A105" s="1" t="s">
        <v>83</v>
      </c>
      <c r="B105" s="3">
        <f>-B15-B78</f>
        <v>-1200.1686361799975</v>
      </c>
      <c r="C105" s="3">
        <f>-C15-C78</f>
        <v>-873.53907952000111</v>
      </c>
      <c r="D105" s="3">
        <f t="shared" si="2"/>
        <v>326.62955665999641</v>
      </c>
      <c r="E105" s="42">
        <f t="shared" si="3"/>
        <v>-27.215305150751291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87</v>
      </c>
    </row>
    <row r="109" spans="1:5" ht="12.75" customHeight="1" x14ac:dyDescent="0.2">
      <c r="A109" s="20" t="s">
        <v>86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2023-09-18T16:17:56Z</cp:lastPrinted>
  <dcterms:created xsi:type="dcterms:W3CDTF">2018-11-21T20:09:16Z</dcterms:created>
  <dcterms:modified xsi:type="dcterms:W3CDTF">2023-09-18T22:10:33Z</dcterms:modified>
</cp:coreProperties>
</file>